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25035" yWindow="135" windowWidth="21015" windowHeight="15045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1"/>
  <c r="M5" s="1"/>
  <c r="N7"/>
  <c r="N5" s="1"/>
  <c r="O7"/>
  <c r="O5" s="1"/>
  <c r="P7"/>
  <c r="P5" s="1"/>
  <c r="Q7"/>
  <c r="Q5" s="1"/>
  <c r="M9"/>
  <c r="M8" s="1"/>
  <c r="N9"/>
  <c r="N8" s="1"/>
  <c r="O9"/>
  <c r="O8" s="1"/>
  <c r="P9"/>
  <c r="P8" s="1"/>
  <c r="Q9"/>
  <c r="Q8" s="1"/>
  <c r="M10"/>
  <c r="N10"/>
  <c r="O10"/>
  <c r="P10"/>
  <c r="Q10"/>
  <c r="M12"/>
  <c r="M11" s="1"/>
  <c r="M4" s="1"/>
  <c r="N12"/>
  <c r="N11" s="1"/>
  <c r="O12"/>
  <c r="O11" s="1"/>
  <c r="O4" s="1"/>
  <c r="P12"/>
  <c r="P11" s="1"/>
  <c r="Q12"/>
  <c r="Q11" s="1"/>
  <c r="Q4" s="1"/>
  <c r="M13"/>
  <c r="N13"/>
  <c r="O13"/>
  <c r="P13"/>
  <c r="Q13"/>
  <c r="M17"/>
  <c r="M16" s="1"/>
  <c r="N17"/>
  <c r="N16" s="1"/>
  <c r="O17"/>
  <c r="O16" s="1"/>
  <c r="P17"/>
  <c r="P16" s="1"/>
  <c r="Q17"/>
  <c r="Q16" s="1"/>
  <c r="M18"/>
  <c r="N18"/>
  <c r="O18"/>
  <c r="P18"/>
  <c r="Q18"/>
  <c r="M19"/>
  <c r="N19"/>
  <c r="O19"/>
  <c r="P19"/>
  <c r="Q19"/>
  <c r="M21"/>
  <c r="M20" s="1"/>
  <c r="N21"/>
  <c r="N20" s="1"/>
  <c r="N15" s="1"/>
  <c r="O21"/>
  <c r="O20" s="1"/>
  <c r="P21"/>
  <c r="P20" s="1"/>
  <c r="P15" s="1"/>
  <c r="Q21"/>
  <c r="Q20" s="1"/>
  <c r="M22"/>
  <c r="N22"/>
  <c r="O22"/>
  <c r="P22"/>
  <c r="Q22"/>
  <c r="M23"/>
  <c r="N23"/>
  <c r="O23"/>
  <c r="P23"/>
  <c r="Q23"/>
  <c r="N6"/>
  <c r="O6"/>
  <c r="P6"/>
  <c r="Q6"/>
  <c r="M6"/>
  <c r="Q15" l="1"/>
  <c r="Q3" s="1"/>
  <c r="O15"/>
  <c r="O3" s="1"/>
  <c r="M15"/>
  <c r="M3" s="1"/>
  <c r="P4"/>
  <c r="N4"/>
  <c r="N3" s="1"/>
  <c r="P3"/>
  <c r="G4"/>
  <c r="G5"/>
  <c r="G6"/>
  <c r="G7"/>
  <c r="G8"/>
  <c r="G9"/>
  <c r="G10"/>
  <c r="G11"/>
  <c r="G12"/>
  <c r="G13"/>
  <c r="G15"/>
  <c r="G16"/>
  <c r="G17"/>
  <c r="G18"/>
  <c r="G19"/>
  <c r="G20"/>
  <c r="G21"/>
  <c r="G22"/>
  <c r="G23"/>
  <c r="G25"/>
  <c r="G3"/>
</calcChain>
</file>

<file path=xl/sharedStrings.xml><?xml version="1.0" encoding="utf-8"?>
<sst xmlns="http://schemas.openxmlformats.org/spreadsheetml/2006/main" count="45" uniqueCount="29">
  <si>
    <t>OFA List (1/1/2009)</t>
  </si>
  <si>
    <t>Subscribed</t>
  </si>
  <si>
    <t>Unsubscribed</t>
  </si>
  <si>
    <t>Donors</t>
  </si>
  <si>
    <t>Non-Donors</t>
  </si>
  <si>
    <t>DNC List (current)</t>
  </si>
  <si>
    <t>New names, OFA list since 1/1/2009</t>
  </si>
  <si>
    <t>OFA list (current)</t>
  </si>
  <si>
    <t>OFA list (names that were on the list 1/1/2009)</t>
  </si>
  <si>
    <t>Not on OFA list</t>
  </si>
  <si>
    <t>On OFA List also</t>
  </si>
  <si>
    <t>$45/m</t>
  </si>
  <si>
    <t>Low Dollar Donors, $1-$99.99</t>
  </si>
  <si>
    <t>Address, Phone and Email</t>
  </si>
  <si>
    <t>High Dollar Donors, $100-$499.99</t>
  </si>
  <si>
    <t>$395/m</t>
  </si>
  <si>
    <t>Action Takers (Petition Signers)</t>
  </si>
  <si>
    <t>Non-Action Takers (Warm Prospects)</t>
  </si>
  <si>
    <t>$170/m</t>
  </si>
  <si>
    <t>$355/m</t>
  </si>
  <si>
    <t>$445/m</t>
  </si>
  <si>
    <t>Address and Email</t>
  </si>
  <si>
    <t>$335/m</t>
  </si>
  <si>
    <t>$375/m</t>
  </si>
  <si>
    <t>$425/m</t>
  </si>
  <si>
    <t>$155/m</t>
  </si>
  <si>
    <t>$35/m</t>
  </si>
  <si>
    <t>Only Email</t>
  </si>
  <si>
    <t>High Dollar Donors, $500+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</si>
</sst>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3" fontId="0" fillId="0" borderId="2" xfId="0" applyNumberFormat="1" applyFon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workbookViewId="0">
      <selection activeCell="F4" sqref="F4"/>
    </sheetView>
  </sheetViews>
  <sheetFormatPr defaultColWidth="8.85546875" defaultRowHeight="15"/>
  <cols>
    <col min="1" max="1" width="3.42578125" customWidth="1"/>
    <col min="2" max="2" width="3.28515625" customWidth="1"/>
    <col min="3" max="3" width="3" customWidth="1"/>
    <col min="4" max="4" width="29.42578125" customWidth="1"/>
    <col min="5" max="5" width="20" customWidth="1"/>
    <col min="6" max="6" width="16.85546875" customWidth="1"/>
    <col min="7" max="7" width="17.7109375" customWidth="1"/>
    <col min="8" max="8" width="16.42578125" customWidth="1"/>
    <col min="9" max="9" width="17.42578125" customWidth="1"/>
    <col min="10" max="10" width="7.28515625" customWidth="1"/>
    <col min="11" max="12" width="8.85546875" customWidth="1"/>
    <col min="13" max="14" width="9" bestFit="1" customWidth="1"/>
    <col min="15" max="16" width="12.42578125" customWidth="1"/>
    <col min="17" max="17" width="9" bestFit="1" customWidth="1"/>
  </cols>
  <sheetData>
    <row r="1" spans="1:17">
      <c r="E1" s="6" t="s">
        <v>5</v>
      </c>
      <c r="F1" s="6"/>
      <c r="H1" s="5" t="s">
        <v>7</v>
      </c>
      <c r="I1" s="5"/>
      <c r="M1" s="6" t="s">
        <v>5</v>
      </c>
      <c r="N1" s="6"/>
      <c r="P1" s="5" t="s">
        <v>7</v>
      </c>
      <c r="Q1" s="5"/>
    </row>
    <row r="2" spans="1:17" s="1" customFormat="1" ht="105.75" thickBot="1">
      <c r="E2" s="1" t="s">
        <v>9</v>
      </c>
      <c r="F2" s="1" t="s">
        <v>10</v>
      </c>
      <c r="G2" s="1" t="s">
        <v>0</v>
      </c>
      <c r="H2" s="1" t="s">
        <v>8</v>
      </c>
      <c r="I2" s="1" t="s">
        <v>6</v>
      </c>
      <c r="M2" s="1" t="s">
        <v>9</v>
      </c>
      <c r="N2" s="1" t="s">
        <v>10</v>
      </c>
      <c r="O2" s="1" t="s">
        <v>0</v>
      </c>
      <c r="P2" s="1" t="s">
        <v>8</v>
      </c>
      <c r="Q2" s="1" t="s">
        <v>6</v>
      </c>
    </row>
    <row r="3" spans="1:17" ht="15.75" thickTop="1">
      <c r="A3" t="s">
        <v>1</v>
      </c>
      <c r="E3" s="4">
        <v>1540575</v>
      </c>
      <c r="F3" s="4">
        <v>1499715</v>
      </c>
      <c r="G3" s="3">
        <f>H3+I3</f>
        <v>9930621</v>
      </c>
      <c r="H3" s="3">
        <v>7435284</v>
      </c>
      <c r="I3" s="3">
        <v>2495337</v>
      </c>
      <c r="M3" s="7">
        <f>SUM(M15+M4)</f>
        <v>81232.410000000018</v>
      </c>
      <c r="N3" s="7">
        <f t="shared" ref="N3:P3" si="0">SUM(N15+N4)</f>
        <v>142335.63</v>
      </c>
      <c r="O3" s="7">
        <f t="shared" si="0"/>
        <v>1425622.76</v>
      </c>
      <c r="P3" s="7">
        <f t="shared" si="0"/>
        <v>1216635.6600000001</v>
      </c>
      <c r="Q3" s="7">
        <f>SUM(Q15+Q4)</f>
        <v>208987.09999999998</v>
      </c>
    </row>
    <row r="4" spans="1:17">
      <c r="B4" t="s">
        <v>3</v>
      </c>
      <c r="E4" s="3">
        <v>10757</v>
      </c>
      <c r="F4" s="3">
        <v>69509</v>
      </c>
      <c r="G4" s="3">
        <f t="shared" ref="G4:G25" si="1">H4+I4</f>
        <v>2221673</v>
      </c>
      <c r="H4" s="3">
        <v>2062991</v>
      </c>
      <c r="I4" s="3">
        <v>158682</v>
      </c>
      <c r="J4" s="2"/>
      <c r="M4" s="7">
        <f>SUM(M11+M8+M5)</f>
        <v>3955.3649999999998</v>
      </c>
      <c r="N4" s="7">
        <f t="shared" ref="N4:Q4" si="2">SUM(N11+N8+N5)</f>
        <v>25145.305</v>
      </c>
      <c r="O4" s="7">
        <f t="shared" si="2"/>
        <v>810153.09499999997</v>
      </c>
      <c r="P4" s="7">
        <f t="shared" si="2"/>
        <v>753409.97500000009</v>
      </c>
      <c r="Q4" s="7">
        <f t="shared" si="2"/>
        <v>56743.12</v>
      </c>
    </row>
    <row r="5" spans="1:17">
      <c r="C5" t="s">
        <v>12</v>
      </c>
      <c r="E5" s="3">
        <v>7904</v>
      </c>
      <c r="F5" s="3">
        <v>59301</v>
      </c>
      <c r="G5" s="3">
        <f t="shared" si="1"/>
        <v>1698897</v>
      </c>
      <c r="H5" s="3">
        <v>1552605</v>
      </c>
      <c r="I5" s="3">
        <v>146292</v>
      </c>
      <c r="M5" s="7">
        <f>SUM(M6:M7)</f>
        <v>2805.72</v>
      </c>
      <c r="N5" s="7">
        <f t="shared" ref="N5:Q5" si="3">SUM(N6:N7)</f>
        <v>21051.474999999999</v>
      </c>
      <c r="O5" s="7">
        <f t="shared" si="3"/>
        <v>600562.41499999992</v>
      </c>
      <c r="P5" s="7">
        <f t="shared" si="3"/>
        <v>548741.05500000005</v>
      </c>
      <c r="Q5" s="7">
        <f t="shared" si="3"/>
        <v>51821.36</v>
      </c>
    </row>
    <row r="6" spans="1:17">
      <c r="D6" t="s">
        <v>21</v>
      </c>
      <c r="E6" s="3">
        <v>10</v>
      </c>
      <c r="F6" s="3">
        <v>19</v>
      </c>
      <c r="G6" s="3">
        <f t="shared" si="1"/>
        <v>127301</v>
      </c>
      <c r="H6" s="3">
        <v>121686</v>
      </c>
      <c r="I6" s="3">
        <v>5615</v>
      </c>
      <c r="J6" t="s">
        <v>22</v>
      </c>
      <c r="K6" s="3">
        <v>335</v>
      </c>
      <c r="M6" s="7">
        <f>$K6*(E6/1000)</f>
        <v>3.35</v>
      </c>
      <c r="N6" s="7">
        <f t="shared" ref="N6:Q6" si="4">$K6*(F6/1000)</f>
        <v>6.3650000000000002</v>
      </c>
      <c r="O6" s="7">
        <f t="shared" si="4"/>
        <v>42645.834999999999</v>
      </c>
      <c r="P6" s="7">
        <f t="shared" si="4"/>
        <v>40764.810000000005</v>
      </c>
      <c r="Q6" s="7">
        <f t="shared" si="4"/>
        <v>1881.0250000000001</v>
      </c>
    </row>
    <row r="7" spans="1:17">
      <c r="D7" t="s">
        <v>13</v>
      </c>
      <c r="E7" s="3">
        <v>7894</v>
      </c>
      <c r="F7" s="3">
        <v>59282</v>
      </c>
      <c r="G7" s="3">
        <f t="shared" si="1"/>
        <v>1571596</v>
      </c>
      <c r="H7" s="3">
        <v>1430919</v>
      </c>
      <c r="I7" s="3">
        <v>140677</v>
      </c>
      <c r="J7" t="s">
        <v>19</v>
      </c>
      <c r="K7" s="3">
        <v>355</v>
      </c>
      <c r="M7" s="7">
        <f t="shared" ref="M7:M23" si="5">$K7*(E7/1000)</f>
        <v>2802.37</v>
      </c>
      <c r="N7" s="7">
        <f t="shared" ref="N7:N23" si="6">$K7*(F7/1000)</f>
        <v>21045.109999999997</v>
      </c>
      <c r="O7" s="7">
        <f t="shared" ref="O7:O23" si="7">$K7*(G7/1000)</f>
        <v>557916.57999999996</v>
      </c>
      <c r="P7" s="7">
        <f t="shared" ref="P7:P23" si="8">$K7*(H7/1000)</f>
        <v>507976.24500000005</v>
      </c>
      <c r="Q7" s="7">
        <f t="shared" ref="Q7:Q23" si="9">$K7*(I7/1000)</f>
        <v>49940.334999999999</v>
      </c>
    </row>
    <row r="8" spans="1:17">
      <c r="C8" t="s">
        <v>14</v>
      </c>
      <c r="E8" s="3">
        <v>2398</v>
      </c>
      <c r="F8" s="3">
        <v>8973</v>
      </c>
      <c r="G8" s="3">
        <f t="shared" si="1"/>
        <v>445632</v>
      </c>
      <c r="H8" s="3">
        <v>433959</v>
      </c>
      <c r="I8" s="3">
        <v>11673</v>
      </c>
      <c r="M8" s="7">
        <f>SUM(M9:M10)</f>
        <v>947.18999999999994</v>
      </c>
      <c r="N8" s="7">
        <f t="shared" ref="N8:Q8" si="10">SUM(N9:N10)</f>
        <v>3544.2750000000001</v>
      </c>
      <c r="O8" s="7">
        <f t="shared" si="10"/>
        <v>175344.02</v>
      </c>
      <c r="P8" s="7">
        <f t="shared" si="10"/>
        <v>170741.065</v>
      </c>
      <c r="Q8" s="7">
        <f t="shared" si="10"/>
        <v>4602.9549999999999</v>
      </c>
    </row>
    <row r="9" spans="1:17">
      <c r="D9" t="s">
        <v>21</v>
      </c>
      <c r="E9" s="3">
        <v>1</v>
      </c>
      <c r="F9" s="3">
        <v>3</v>
      </c>
      <c r="G9" s="3">
        <f t="shared" si="1"/>
        <v>34031</v>
      </c>
      <c r="H9" s="3">
        <v>33637</v>
      </c>
      <c r="I9" s="3">
        <v>394</v>
      </c>
      <c r="J9" t="s">
        <v>23</v>
      </c>
      <c r="K9" s="3">
        <v>375</v>
      </c>
      <c r="M9" s="7">
        <f t="shared" si="5"/>
        <v>0.375</v>
      </c>
      <c r="N9" s="7">
        <f t="shared" si="6"/>
        <v>1.125</v>
      </c>
      <c r="O9" s="7">
        <f t="shared" si="7"/>
        <v>12761.625</v>
      </c>
      <c r="P9" s="7">
        <f t="shared" si="8"/>
        <v>12613.875</v>
      </c>
      <c r="Q9" s="7">
        <f t="shared" si="9"/>
        <v>147.75</v>
      </c>
    </row>
    <row r="10" spans="1:17">
      <c r="D10" t="s">
        <v>13</v>
      </c>
      <c r="E10" s="3">
        <v>2397</v>
      </c>
      <c r="F10" s="3">
        <v>8970</v>
      </c>
      <c r="G10" s="3">
        <f t="shared" si="1"/>
        <v>411601</v>
      </c>
      <c r="H10" s="3">
        <v>400322</v>
      </c>
      <c r="I10" s="3">
        <v>11279</v>
      </c>
      <c r="J10" t="s">
        <v>15</v>
      </c>
      <c r="K10" s="3">
        <v>395</v>
      </c>
      <c r="M10" s="7">
        <f t="shared" si="5"/>
        <v>946.81499999999994</v>
      </c>
      <c r="N10" s="7">
        <f t="shared" si="6"/>
        <v>3543.15</v>
      </c>
      <c r="O10" s="7">
        <f t="shared" si="7"/>
        <v>162582.39499999999</v>
      </c>
      <c r="P10" s="7">
        <f t="shared" si="8"/>
        <v>158127.19</v>
      </c>
      <c r="Q10" s="7">
        <f t="shared" si="9"/>
        <v>4455.2049999999999</v>
      </c>
    </row>
    <row r="11" spans="1:17">
      <c r="C11" t="s">
        <v>28</v>
      </c>
      <c r="E11" s="3">
        <v>455</v>
      </c>
      <c r="F11" s="3">
        <v>1235</v>
      </c>
      <c r="G11" s="3">
        <f t="shared" si="1"/>
        <v>77144</v>
      </c>
      <c r="H11" s="3">
        <v>76427</v>
      </c>
      <c r="I11" s="3">
        <v>717</v>
      </c>
      <c r="M11" s="7">
        <f>SUM(M12:M13)</f>
        <v>202.45500000000001</v>
      </c>
      <c r="N11" s="7">
        <f t="shared" ref="N11:Q11" si="11">SUM(N12:N13)</f>
        <v>549.55499999999995</v>
      </c>
      <c r="O11" s="7">
        <f t="shared" si="11"/>
        <v>34246.659999999996</v>
      </c>
      <c r="P11" s="7">
        <f t="shared" si="11"/>
        <v>33927.855000000003</v>
      </c>
      <c r="Q11" s="7">
        <f t="shared" si="11"/>
        <v>318.80499999999995</v>
      </c>
    </row>
    <row r="12" spans="1:17">
      <c r="D12" t="s">
        <v>21</v>
      </c>
      <c r="E12" s="3">
        <v>1</v>
      </c>
      <c r="F12" s="3">
        <v>1</v>
      </c>
      <c r="G12" s="3">
        <f t="shared" si="1"/>
        <v>4121</v>
      </c>
      <c r="H12" s="3">
        <v>4108</v>
      </c>
      <c r="I12" s="3">
        <v>13</v>
      </c>
      <c r="J12" t="s">
        <v>24</v>
      </c>
      <c r="K12" s="3">
        <v>425</v>
      </c>
      <c r="M12" s="7">
        <f t="shared" si="5"/>
        <v>0.42499999999999999</v>
      </c>
      <c r="N12" s="7">
        <f t="shared" si="6"/>
        <v>0.42499999999999999</v>
      </c>
      <c r="O12" s="7">
        <f t="shared" si="7"/>
        <v>1751.4250000000002</v>
      </c>
      <c r="P12" s="7">
        <f t="shared" si="8"/>
        <v>1745.8999999999999</v>
      </c>
      <c r="Q12" s="7">
        <f t="shared" si="9"/>
        <v>5.5249999999999995</v>
      </c>
    </row>
    <row r="13" spans="1:17">
      <c r="D13" t="s">
        <v>13</v>
      </c>
      <c r="E13" s="3">
        <v>454</v>
      </c>
      <c r="F13" s="3">
        <v>1234</v>
      </c>
      <c r="G13" s="3">
        <f t="shared" si="1"/>
        <v>73023</v>
      </c>
      <c r="H13" s="3">
        <v>72319</v>
      </c>
      <c r="I13" s="3">
        <v>704</v>
      </c>
      <c r="J13" t="s">
        <v>20</v>
      </c>
      <c r="K13" s="3">
        <v>445</v>
      </c>
      <c r="M13" s="7">
        <f t="shared" si="5"/>
        <v>202.03</v>
      </c>
      <c r="N13" s="7">
        <f t="shared" si="6"/>
        <v>549.13</v>
      </c>
      <c r="O13" s="7">
        <f t="shared" si="7"/>
        <v>32495.234999999997</v>
      </c>
      <c r="P13" s="7">
        <f t="shared" si="8"/>
        <v>32181.955000000002</v>
      </c>
      <c r="Q13" s="7">
        <f t="shared" si="9"/>
        <v>313.27999999999997</v>
      </c>
    </row>
    <row r="14" spans="1:17">
      <c r="E14" s="3"/>
      <c r="F14" s="3"/>
      <c r="G14" s="3"/>
      <c r="H14" s="3"/>
      <c r="I14" s="3"/>
      <c r="M14" s="7"/>
      <c r="N14" s="7"/>
      <c r="O14" s="7"/>
      <c r="P14" s="7"/>
      <c r="Q14" s="7"/>
    </row>
    <row r="15" spans="1:17">
      <c r="B15" t="s">
        <v>4</v>
      </c>
      <c r="E15" s="3">
        <v>1529818</v>
      </c>
      <c r="F15" s="3">
        <v>1430206</v>
      </c>
      <c r="G15" s="3">
        <f t="shared" si="1"/>
        <v>7708948</v>
      </c>
      <c r="H15" s="3">
        <v>5372293</v>
      </c>
      <c r="I15" s="3">
        <v>2336655</v>
      </c>
      <c r="M15" s="7">
        <f>SUM(M20,M16)</f>
        <v>77277.045000000013</v>
      </c>
      <c r="N15" s="7">
        <f t="shared" ref="N15:Q15" si="12">SUM(N20,N16)</f>
        <v>117190.32500000001</v>
      </c>
      <c r="O15" s="7">
        <f t="shared" si="12"/>
        <v>615469.66500000004</v>
      </c>
      <c r="P15" s="7">
        <f t="shared" si="12"/>
        <v>463225.68499999994</v>
      </c>
      <c r="Q15" s="7">
        <f t="shared" si="12"/>
        <v>152243.97999999998</v>
      </c>
    </row>
    <row r="16" spans="1:17">
      <c r="C16" t="s">
        <v>16</v>
      </c>
      <c r="E16" s="3">
        <v>234341</v>
      </c>
      <c r="F16" s="3">
        <v>565670</v>
      </c>
      <c r="G16" s="3">
        <f t="shared" si="1"/>
        <v>3229791</v>
      </c>
      <c r="H16" s="3">
        <v>2443312</v>
      </c>
      <c r="I16" s="3">
        <v>786479</v>
      </c>
      <c r="M16" s="7">
        <f>SUM(M17:M19)</f>
        <v>35630.230000000003</v>
      </c>
      <c r="N16" s="7">
        <f t="shared" ref="N16:Q16" si="13">SUM(N17:N19)</f>
        <v>88344.505000000005</v>
      </c>
      <c r="O16" s="7">
        <f t="shared" si="13"/>
        <v>482486.52</v>
      </c>
      <c r="P16" s="7">
        <f t="shared" si="13"/>
        <v>371637.47</v>
      </c>
      <c r="Q16" s="7">
        <f t="shared" si="13"/>
        <v>110849.04999999999</v>
      </c>
    </row>
    <row r="17" spans="1:17">
      <c r="D17" t="s">
        <v>21</v>
      </c>
      <c r="E17" s="3">
        <v>88408</v>
      </c>
      <c r="F17" s="3">
        <v>158920</v>
      </c>
      <c r="G17" s="3">
        <f t="shared" si="1"/>
        <v>523815</v>
      </c>
      <c r="H17" s="3">
        <v>412270</v>
      </c>
      <c r="I17" s="3">
        <v>111545</v>
      </c>
      <c r="J17" t="s">
        <v>25</v>
      </c>
      <c r="K17" s="3">
        <v>155</v>
      </c>
      <c r="M17" s="7">
        <f t="shared" si="5"/>
        <v>13703.24</v>
      </c>
      <c r="N17" s="7">
        <f t="shared" si="6"/>
        <v>24632.6</v>
      </c>
      <c r="O17" s="7">
        <f t="shared" si="7"/>
        <v>81191.325000000012</v>
      </c>
      <c r="P17" s="7">
        <f t="shared" si="8"/>
        <v>63901.85</v>
      </c>
      <c r="Q17" s="7">
        <f t="shared" si="9"/>
        <v>17289.474999999999</v>
      </c>
    </row>
    <row r="18" spans="1:17">
      <c r="D18" t="s">
        <v>13</v>
      </c>
      <c r="E18" s="3">
        <v>81897</v>
      </c>
      <c r="F18" s="3">
        <v>285959</v>
      </c>
      <c r="G18" s="3">
        <f t="shared" si="1"/>
        <v>1401071</v>
      </c>
      <c r="H18" s="3">
        <v>1196786</v>
      </c>
      <c r="I18" s="3">
        <v>204285</v>
      </c>
      <c r="J18" t="s">
        <v>18</v>
      </c>
      <c r="K18" s="3">
        <v>170</v>
      </c>
      <c r="M18" s="7">
        <f t="shared" si="5"/>
        <v>13922.490000000002</v>
      </c>
      <c r="N18" s="7">
        <f t="shared" si="6"/>
        <v>48613.03</v>
      </c>
      <c r="O18" s="7">
        <f t="shared" si="7"/>
        <v>238182.06999999998</v>
      </c>
      <c r="P18" s="7">
        <f t="shared" si="8"/>
        <v>203453.62</v>
      </c>
      <c r="Q18" s="7">
        <f t="shared" si="9"/>
        <v>34728.449999999997</v>
      </c>
    </row>
    <row r="19" spans="1:17">
      <c r="D19" t="s">
        <v>27</v>
      </c>
      <c r="E19" s="3">
        <v>64036</v>
      </c>
      <c r="F19" s="3">
        <v>120791</v>
      </c>
      <c r="G19" s="3">
        <f t="shared" si="1"/>
        <v>1304905</v>
      </c>
      <c r="H19" s="3">
        <v>834256</v>
      </c>
      <c r="I19" s="3">
        <v>470649</v>
      </c>
      <c r="J19" s="3">
        <v>125</v>
      </c>
      <c r="K19" s="3">
        <v>125</v>
      </c>
      <c r="M19" s="7">
        <f t="shared" si="5"/>
        <v>8004.5</v>
      </c>
      <c r="N19" s="7">
        <f t="shared" si="6"/>
        <v>15098.875</v>
      </c>
      <c r="O19" s="7">
        <f t="shared" si="7"/>
        <v>163113.125</v>
      </c>
      <c r="P19" s="7">
        <f t="shared" si="8"/>
        <v>104282</v>
      </c>
      <c r="Q19" s="7">
        <f t="shared" si="9"/>
        <v>58831.125</v>
      </c>
    </row>
    <row r="20" spans="1:17">
      <c r="C20" t="s">
        <v>17</v>
      </c>
      <c r="E20" s="3">
        <v>1295477</v>
      </c>
      <c r="F20" s="3">
        <v>864536</v>
      </c>
      <c r="G20" s="3">
        <f t="shared" si="1"/>
        <v>4479157</v>
      </c>
      <c r="H20" s="3">
        <v>2928981</v>
      </c>
      <c r="I20" s="3">
        <v>1550176</v>
      </c>
      <c r="M20" s="7">
        <f>SUM(M21:M23)</f>
        <v>41646.815000000002</v>
      </c>
      <c r="N20" s="7">
        <f t="shared" ref="N20:Q20" si="14">SUM(N21:N23)</f>
        <v>28845.82</v>
      </c>
      <c r="O20" s="7">
        <f t="shared" si="14"/>
        <v>132983.14499999999</v>
      </c>
      <c r="P20" s="7">
        <f t="shared" si="14"/>
        <v>91588.214999999997</v>
      </c>
      <c r="Q20" s="7">
        <f t="shared" si="14"/>
        <v>41394.93</v>
      </c>
    </row>
    <row r="21" spans="1:17">
      <c r="D21" t="s">
        <v>21</v>
      </c>
      <c r="E21" s="3">
        <v>742153</v>
      </c>
      <c r="F21" s="3">
        <v>294212</v>
      </c>
      <c r="G21" s="3">
        <f t="shared" si="1"/>
        <v>713816</v>
      </c>
      <c r="H21" s="3">
        <v>632761</v>
      </c>
      <c r="I21" s="3">
        <v>81055</v>
      </c>
      <c r="J21" t="s">
        <v>26</v>
      </c>
      <c r="K21" s="3">
        <v>35</v>
      </c>
      <c r="M21" s="7">
        <f t="shared" si="5"/>
        <v>25975.355</v>
      </c>
      <c r="N21" s="7">
        <f t="shared" si="6"/>
        <v>10297.42</v>
      </c>
      <c r="O21" s="7">
        <f t="shared" si="7"/>
        <v>24983.56</v>
      </c>
      <c r="P21" s="7">
        <f t="shared" si="8"/>
        <v>22146.634999999998</v>
      </c>
      <c r="Q21" s="7">
        <f t="shared" si="9"/>
        <v>2836.9250000000002</v>
      </c>
    </row>
    <row r="22" spans="1:17">
      <c r="D22" t="s">
        <v>13</v>
      </c>
      <c r="E22" s="3">
        <v>91918</v>
      </c>
      <c r="F22" s="3">
        <v>214515</v>
      </c>
      <c r="G22" s="3">
        <f t="shared" si="1"/>
        <v>693303</v>
      </c>
      <c r="H22" s="3">
        <v>601804</v>
      </c>
      <c r="I22" s="3">
        <v>91499</v>
      </c>
      <c r="J22" t="s">
        <v>11</v>
      </c>
      <c r="K22" s="3">
        <v>45</v>
      </c>
      <c r="M22" s="7">
        <f t="shared" si="5"/>
        <v>4136.3100000000004</v>
      </c>
      <c r="N22" s="7">
        <f t="shared" si="6"/>
        <v>9653.1749999999993</v>
      </c>
      <c r="O22" s="7">
        <f t="shared" si="7"/>
        <v>31198.634999999998</v>
      </c>
      <c r="P22" s="7">
        <f t="shared" si="8"/>
        <v>27081.18</v>
      </c>
      <c r="Q22" s="7">
        <f t="shared" si="9"/>
        <v>4117.4549999999999</v>
      </c>
    </row>
    <row r="23" spans="1:17">
      <c r="D23" t="s">
        <v>27</v>
      </c>
      <c r="E23" s="3">
        <v>461406</v>
      </c>
      <c r="F23" s="3">
        <v>355809</v>
      </c>
      <c r="G23" s="3">
        <f t="shared" si="1"/>
        <v>3072038</v>
      </c>
      <c r="H23" s="3">
        <v>1694416</v>
      </c>
      <c r="I23" s="3">
        <v>1377622</v>
      </c>
      <c r="J23" s="3">
        <v>25</v>
      </c>
      <c r="K23" s="3">
        <v>25</v>
      </c>
      <c r="M23" s="7">
        <f t="shared" si="5"/>
        <v>11535.15</v>
      </c>
      <c r="N23" s="7">
        <f t="shared" si="6"/>
        <v>8895.2250000000004</v>
      </c>
      <c r="O23" s="7">
        <f t="shared" si="7"/>
        <v>76800.95</v>
      </c>
      <c r="P23" s="7">
        <f t="shared" si="8"/>
        <v>42360.4</v>
      </c>
      <c r="Q23" s="7">
        <f t="shared" si="9"/>
        <v>34440.550000000003</v>
      </c>
    </row>
    <row r="24" spans="1:17">
      <c r="E24" s="3"/>
      <c r="F24" s="3"/>
      <c r="G24" s="3"/>
      <c r="H24" s="3"/>
      <c r="I24" s="3"/>
      <c r="J24" s="3"/>
      <c r="K24" s="3"/>
      <c r="M24" s="7"/>
      <c r="N24" s="7"/>
      <c r="O24" s="7"/>
      <c r="P24" s="7"/>
      <c r="Q24" s="7"/>
    </row>
    <row r="25" spans="1:17">
      <c r="A25" t="s">
        <v>2</v>
      </c>
      <c r="E25" s="4">
        <v>6098902</v>
      </c>
      <c r="F25" s="3">
        <v>0</v>
      </c>
      <c r="G25" s="3">
        <f t="shared" si="1"/>
        <v>10340336</v>
      </c>
      <c r="H25" s="3">
        <v>8761055</v>
      </c>
      <c r="I25" s="3">
        <v>1579281</v>
      </c>
    </row>
  </sheetData>
  <mergeCells count="4">
    <mergeCell ref="H1:I1"/>
    <mergeCell ref="E1:F1"/>
    <mergeCell ref="M1:N1"/>
    <mergeCell ref="P1:Q1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Conlow</dc:creator>
  <cp:lastModifiedBy>ConlowM</cp:lastModifiedBy>
  <dcterms:created xsi:type="dcterms:W3CDTF">2011-03-30T20:02:13Z</dcterms:created>
  <dcterms:modified xsi:type="dcterms:W3CDTF">2011-04-01T20:29:47Z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